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D:\芊靜承辦\勞資會議提案\"/>
    </mc:Choice>
  </mc:AlternateContent>
  <xr:revisionPtr revIDLastSave="0" documentId="13_ncr:1_{862AD05C-13FB-412E-AB17-766BBC89CA43}" xr6:coauthVersionLast="36" xr6:coauthVersionMax="36" xr10:uidLastSave="{00000000-0000-0000-0000-000000000000}"/>
  <workbookProtection workbookPassword="EE47" lockStructure="1"/>
  <bookViews>
    <workbookView xWindow="0" yWindow="0" windowWidth="20730" windowHeight="11760" firstSheet="1" activeTab="1" xr2:uid="{00000000-000D-0000-FFFF-FFFF00000000}"/>
  </bookViews>
  <sheets>
    <sheet name="例假日出勤_模組" sheetId="5" state="hidden" r:id="rId1"/>
    <sheet name="申請表 (自動帶入)" sheetId="4" r:id="rId2"/>
  </sheets>
  <definedNames>
    <definedName name="OLE_LINK10" localSheetId="1">'申請表 (自動帶入)'!$A$1</definedName>
    <definedName name="OLE_LINK25" localSheetId="1">'申請表 (自動帶入)'!$B$16</definedName>
    <definedName name="OLE_LINK27" localSheetId="1">'申請表 (自動帶入)'!$B$17</definedName>
    <definedName name="OLE_LINK3" localSheetId="1">'申請表 (自動帶入)'!#REF!</definedName>
    <definedName name="週六">#REF!</definedName>
    <definedName name="週日">#REF!</definedName>
    <definedName name="調移日期">'申請表 (自動帶入)'!$C$8:$H$8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4" l="1"/>
  <c r="E7" i="4" l="1"/>
  <c r="C9" i="4" l="1"/>
  <c r="B10" i="4"/>
  <c r="G9" i="4" l="1"/>
  <c r="F9" i="4"/>
  <c r="E9" i="4"/>
  <c r="D9" i="4"/>
  <c r="H9" i="4"/>
  <c r="B13" i="4" l="1"/>
  <c r="C13" i="4" l="1"/>
  <c r="D13" i="4" s="1"/>
  <c r="E13" i="4" s="1"/>
  <c r="F13" i="4" s="1"/>
  <c r="G13" i="4" s="1"/>
  <c r="H13" i="4" s="1"/>
  <c r="C10" i="4"/>
  <c r="D10" i="4" l="1"/>
  <c r="C8" i="4" s="1"/>
  <c r="E10" i="4" l="1"/>
  <c r="D8" i="4" s="1"/>
  <c r="F10" i="4" l="1"/>
  <c r="E8" i="4" s="1"/>
  <c r="G10" i="4" l="1"/>
  <c r="F8" i="4" s="1"/>
  <c r="H10" i="4" l="1"/>
  <c r="G8" i="4" s="1"/>
  <c r="H8" i="4" l="1"/>
  <c r="C15" i="4" s="1"/>
  <c r="B12" i="4" l="1"/>
  <c r="B15" i="4"/>
  <c r="D12" i="4"/>
  <c r="G15" i="4"/>
  <c r="F12" i="4"/>
  <c r="H15" i="4"/>
  <c r="F15" i="4"/>
  <c r="E12" i="4"/>
  <c r="H12" i="4"/>
  <c r="G12" i="4"/>
  <c r="C12" i="4"/>
  <c r="E15" i="4"/>
  <c r="D1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superuser</author>
  </authors>
  <commentList>
    <comment ref="D7" authorId="0" shapeId="0" xr:uid="{00000000-0006-0000-0100-000001000000}">
      <text>
        <r>
          <rPr>
            <b/>
            <sz val="9"/>
            <color indexed="81"/>
            <rFont val="細明體"/>
            <family val="3"/>
            <charset val="136"/>
          </rPr>
          <t>填入說明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sz val="9"/>
            <color indexed="81"/>
            <rFont val="細明體"/>
            <family val="3"/>
            <charset val="136"/>
          </rPr>
          <t>自行填入「月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數字</t>
        </r>
        <r>
          <rPr>
            <sz val="9"/>
            <color indexed="81"/>
            <rFont val="Tahoma"/>
            <family val="2"/>
          </rPr>
          <t>)/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數字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>」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superuser: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請下拉選擇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 xml:space="preserve">日
</t>
        </r>
      </text>
    </comment>
  </commentList>
</comments>
</file>

<file path=xl/sharedStrings.xml><?xml version="1.0" encoding="utf-8"?>
<sst xmlns="http://schemas.openxmlformats.org/spreadsheetml/2006/main" count="189" uniqueCount="70">
  <si>
    <t>休息日</t>
    <phoneticPr fontId="1" type="noConversion"/>
  </si>
  <si>
    <t>模組1</t>
    <phoneticPr fontId="1" type="noConversion"/>
  </si>
  <si>
    <t>模組2</t>
    <phoneticPr fontId="1" type="noConversion"/>
  </si>
  <si>
    <t>模組3</t>
    <phoneticPr fontId="1" type="noConversion"/>
  </si>
  <si>
    <t>單位</t>
  </si>
  <si>
    <t>週二</t>
  </si>
  <si>
    <t>週三</t>
  </si>
  <si>
    <t>週四</t>
  </si>
  <si>
    <t>週五</t>
  </si>
  <si>
    <t>週六</t>
  </si>
  <si>
    <t>單位主管</t>
  </si>
  <si>
    <t>人事室</t>
  </si>
  <si>
    <t>校長或授權核准人</t>
  </si>
  <si>
    <t>職稱</t>
    <phoneticPr fontId="1" type="noConversion"/>
  </si>
  <si>
    <t>員編</t>
    <phoneticPr fontId="1" type="noConversion"/>
  </si>
  <si>
    <t>姓名</t>
    <phoneticPr fontId="1" type="noConversion"/>
  </si>
  <si>
    <t>模組</t>
    <phoneticPr fontId="1" type="noConversion"/>
  </si>
  <si>
    <t>正常</t>
    <phoneticPr fontId="1" type="noConversion"/>
  </si>
  <si>
    <t>模組1</t>
    <phoneticPr fontId="1" type="noConversion"/>
  </si>
  <si>
    <t>模組2</t>
    <phoneticPr fontId="1" type="noConversion"/>
  </si>
  <si>
    <t>模組4</t>
  </si>
  <si>
    <t>模組5</t>
  </si>
  <si>
    <t>模組6</t>
  </si>
  <si>
    <t>申請人                                                                                 　</t>
    <phoneticPr fontId="1" type="noConversion"/>
  </si>
  <si>
    <t>週日</t>
    <phoneticPr fontId="1" type="noConversion"/>
  </si>
  <si>
    <r>
      <t>擬調移
日期</t>
    </r>
    <r>
      <rPr>
        <sz val="11"/>
        <color rgb="FFFF0000"/>
        <rFont val="標楷體"/>
        <family val="4"/>
        <charset val="136"/>
      </rPr>
      <t>(※請於橘色底框框填入)</t>
    </r>
    <phoneticPr fontId="1" type="noConversion"/>
  </si>
  <si>
    <t>注意事項(務必詳閱)</t>
    <phoneticPr fontId="1" type="noConversion"/>
  </si>
  <si>
    <t>調移具體事由</t>
    <phoneticPr fontId="1" type="noConversion"/>
  </si>
  <si>
    <t>※以上注意事項均已知悉並同意。</t>
    <phoneticPr fontId="1" type="noConversion"/>
  </si>
  <si>
    <t>週一</t>
    <phoneticPr fontId="1" type="noConversion"/>
  </si>
  <si>
    <t>模組3</t>
    <phoneticPr fontId="1" type="noConversion"/>
  </si>
  <si>
    <t>休息日(加班)</t>
    <phoneticPr fontId="1" type="noConversion"/>
  </si>
  <si>
    <t>休息日</t>
    <phoneticPr fontId="1" type="noConversion"/>
  </si>
  <si>
    <t>可調移之日期</t>
    <phoneticPr fontId="1" type="noConversion"/>
  </si>
  <si>
    <t>依行事曆出勤</t>
    <phoneticPr fontId="1" type="noConversion"/>
  </si>
  <si>
    <t>休息日</t>
    <phoneticPr fontId="1" type="noConversion"/>
  </si>
  <si>
    <t>依行事曆出勤</t>
    <phoneticPr fontId="1" type="noConversion"/>
  </si>
  <si>
    <t>週六</t>
    <phoneticPr fontId="1" type="noConversion"/>
  </si>
  <si>
    <t>週日</t>
    <phoneticPr fontId="1" type="noConversion"/>
  </si>
  <si>
    <t>週一</t>
    <phoneticPr fontId="1" type="noConversion"/>
  </si>
  <si>
    <t>週二</t>
    <phoneticPr fontId="1" type="noConversion"/>
  </si>
  <si>
    <t>週五</t>
    <phoneticPr fontId="1" type="noConversion"/>
  </si>
  <si>
    <t>週六</t>
    <phoneticPr fontId="1" type="noConversion"/>
  </si>
  <si>
    <t>休息日</t>
    <phoneticPr fontId="1" type="noConversion"/>
  </si>
  <si>
    <t>休息日(不可加班)</t>
    <phoneticPr fontId="1" type="noConversion"/>
  </si>
  <si>
    <t>休息日</t>
    <phoneticPr fontId="1" type="noConversion"/>
  </si>
  <si>
    <t>休息日</t>
    <phoneticPr fontId="1" type="noConversion"/>
  </si>
  <si>
    <t>休息日</t>
    <phoneticPr fontId="1" type="noConversion"/>
  </si>
  <si>
    <t>模組5</t>
    <phoneticPr fontId="1" type="noConversion"/>
  </si>
  <si>
    <t>依行事曆出勤</t>
    <phoneticPr fontId="1" type="noConversion"/>
  </si>
  <si>
    <t>休息日</t>
    <phoneticPr fontId="1" type="noConversion"/>
  </si>
  <si>
    <t>週日</t>
    <phoneticPr fontId="1" type="noConversion"/>
  </si>
  <si>
    <t>例假</t>
    <phoneticPr fontId="1" type="noConversion"/>
  </si>
  <si>
    <t>例假</t>
    <phoneticPr fontId="1" type="noConversion"/>
  </si>
  <si>
    <t>例假</t>
    <phoneticPr fontId="1" type="noConversion"/>
  </si>
  <si>
    <t>休息日(不可加班)</t>
    <phoneticPr fontId="1" type="noConversion"/>
  </si>
  <si>
    <t>前一週不可使用四週變形或單週調移</t>
    <phoneticPr fontId="1" type="noConversion"/>
  </si>
  <si>
    <t>例假</t>
    <phoneticPr fontId="1" type="noConversion"/>
  </si>
  <si>
    <t>例假</t>
    <phoneticPr fontId="1" type="noConversion"/>
  </si>
  <si>
    <r>
      <t>4.</t>
    </r>
    <r>
      <rPr>
        <b/>
        <sz val="12"/>
        <color rgb="FFFF0000"/>
        <rFont val="標楷體"/>
        <family val="4"/>
        <charset val="136"/>
      </rPr>
      <t>本表應事先完成申請程序，並經單位主管、人事室及校長(或其授權人員)核章，</t>
    </r>
    <r>
      <rPr>
        <b/>
        <u/>
        <sz val="12"/>
        <color rgb="FFFF0000"/>
        <rFont val="標楷體"/>
        <family val="4"/>
        <charset val="136"/>
      </rPr>
      <t>未完成申請程序而於例假日違法加班者，由單位自行負責</t>
    </r>
    <r>
      <rPr>
        <b/>
        <sz val="12"/>
        <color rgb="FFFF0000"/>
        <rFont val="標楷體"/>
        <family val="4"/>
        <charset val="136"/>
      </rPr>
      <t>。另本表核章後，請將正本送人事室登錄，同仁請自行列印(或掃描)留存，供日後申請差假或加班時，檢證上傳人事資訊系統俾利審核。</t>
    </r>
    <phoneticPr fontId="1" type="noConversion"/>
  </si>
  <si>
    <t>國立高雄科技大學適用勞基法人員</t>
    <phoneticPr fontId="1" type="noConversion"/>
  </si>
  <si>
    <t>單週調移例、休與工作日申請表</t>
    <phoneticPr fontId="1" type="noConversion"/>
  </si>
  <si>
    <r>
      <t>3.</t>
    </r>
    <r>
      <rPr>
        <b/>
        <u/>
        <sz val="12"/>
        <color theme="1"/>
        <rFont val="標楷體"/>
        <family val="4"/>
        <charset val="136"/>
      </rPr>
      <t>請確實依據上開排定之班表執行，如有違反勞動基準法之加班事實，由單位自行負責</t>
    </r>
    <r>
      <rPr>
        <sz val="12"/>
        <color theme="1"/>
        <rFont val="標楷體"/>
        <family val="4"/>
        <charset val="136"/>
      </rPr>
      <t>。</t>
    </r>
    <phoneticPr fontId="1" type="noConversion"/>
  </si>
  <si>
    <r>
      <rPr>
        <sz val="14"/>
        <rFont val="標楷體"/>
        <family val="4"/>
        <charset val="136"/>
      </rPr>
      <t>調移</t>
    </r>
    <r>
      <rPr>
        <u/>
        <sz val="14"/>
        <color rgb="FFFF0000"/>
        <rFont val="標楷體"/>
        <family val="4"/>
        <charset val="136"/>
      </rPr>
      <t>當週</t>
    </r>
    <r>
      <rPr>
        <sz val="14"/>
        <rFont val="標楷體"/>
        <family val="4"/>
        <charset val="136"/>
      </rPr>
      <t>班表</t>
    </r>
    <r>
      <rPr>
        <sz val="12"/>
        <color rgb="FF0070C0"/>
        <rFont val="標楷體"/>
        <family val="4"/>
        <charset val="136"/>
      </rPr>
      <t>(自動帶入)</t>
    </r>
    <phoneticPr fontId="1" type="noConversion"/>
  </si>
  <si>
    <r>
      <rPr>
        <u/>
        <sz val="14"/>
        <color rgb="FFFF0000"/>
        <rFont val="標楷體"/>
        <family val="4"/>
        <charset val="136"/>
      </rPr>
      <t>後一週</t>
    </r>
    <r>
      <rPr>
        <sz val="14"/>
        <color theme="1"/>
        <rFont val="標楷體"/>
        <family val="4"/>
        <charset val="136"/>
      </rPr>
      <t>班表</t>
    </r>
    <r>
      <rPr>
        <sz val="10"/>
        <color rgb="FF0070C0"/>
        <rFont val="標楷體"/>
        <family val="4"/>
        <charset val="136"/>
      </rPr>
      <t>(自動帶入，因應不得連續出勤超過6日調整，務請配合)</t>
    </r>
    <phoneticPr fontId="1" type="noConversion"/>
  </si>
  <si>
    <r>
      <t>1.依勞動基準法第36條第1項規定，勞工每7日中應有2日之休息，其中1日為
例假、1日為休息日，且</t>
    </r>
    <r>
      <rPr>
        <b/>
        <sz val="12"/>
        <color theme="1"/>
        <rFont val="標楷體"/>
        <family val="4"/>
        <charset val="136"/>
      </rPr>
      <t>不得連續出勤超過6日</t>
    </r>
    <r>
      <rPr>
        <sz val="12"/>
        <color theme="1"/>
        <rFont val="標楷體"/>
        <family val="4"/>
        <charset val="136"/>
      </rPr>
      <t>，本校經勞資會議通過以週六至週五為一例一休之週期起迄，並以週六為休息日、週日為例假。</t>
    </r>
    <phoneticPr fontId="1" type="noConversion"/>
  </si>
  <si>
    <t>請下拉選擇「可調移之日期」</t>
    <phoneticPr fontId="1" type="noConversion"/>
  </si>
  <si>
    <r>
      <t>請輸入</t>
    </r>
    <r>
      <rPr>
        <u/>
        <sz val="11"/>
        <color theme="1"/>
        <rFont val="標楷體"/>
        <family val="4"/>
        <charset val="136"/>
      </rPr>
      <t>擬出勤之</t>
    </r>
    <r>
      <rPr>
        <b/>
        <u/>
        <sz val="11"/>
        <color theme="1"/>
        <rFont val="標楷體"/>
        <family val="4"/>
        <charset val="136"/>
      </rPr>
      <t>例假</t>
    </r>
    <r>
      <rPr>
        <u/>
        <sz val="11"/>
        <color theme="1"/>
        <rFont val="標楷體"/>
        <family val="4"/>
        <charset val="136"/>
      </rPr>
      <t>或</t>
    </r>
    <r>
      <rPr>
        <b/>
        <u/>
        <sz val="11"/>
        <color theme="1"/>
        <rFont val="標楷體"/>
        <family val="4"/>
        <charset val="136"/>
      </rPr>
      <t>休息日</t>
    </r>
    <r>
      <rPr>
        <sz val="11"/>
        <color theme="1"/>
        <rFont val="標楷體"/>
        <family val="4"/>
        <charset val="136"/>
      </rPr>
      <t>(請以月/日格式輸入，如10/15)</t>
    </r>
    <phoneticPr fontId="1" type="noConversion"/>
  </si>
  <si>
    <r>
      <rPr>
        <u/>
        <sz val="14"/>
        <color theme="1"/>
        <rFont val="標楷體"/>
        <family val="4"/>
        <charset val="136"/>
      </rPr>
      <t xml:space="preserve">因                                                    </t>
    </r>
    <r>
      <rPr>
        <sz val="14"/>
        <color theme="1"/>
        <rFont val="標楷體"/>
        <family val="4"/>
        <charset val="136"/>
      </rPr>
      <t>(請詳述),須於○月○日(例假/休息日)出勤，擬調移該週之例假或休息日，調移日期如下：</t>
    </r>
    <phoneticPr fontId="1" type="noConversion"/>
  </si>
  <si>
    <r>
      <t>2.</t>
    </r>
    <r>
      <rPr>
        <sz val="7"/>
        <color theme="1"/>
        <rFont val="標楷體"/>
        <family val="1"/>
        <charset val="136"/>
      </rPr>
      <t> </t>
    </r>
    <r>
      <rPr>
        <b/>
        <u/>
        <sz val="12"/>
        <color theme="1"/>
        <rFont val="標楷體"/>
        <family val="4"/>
        <charset val="136"/>
      </rPr>
      <t>本表使用原則：(1)因業務需求，須於單週內調移例假或休息日。(2)前後一週未使用變形工時，當週及後一週休息日無補班之情形。(3)單週例假、休息日連續出勤，請改申請四週變形工時。(4)如申請2張以上申請表，所列期間不得重疊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</si>
</sst>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&quot;月&quot;d&quot;日&quot;;@"/>
    <numFmt numFmtId="177" formatCode="[$-404]e&quot;年&quot;m&quot;月&quot;d&quot;日&quot;;@"/>
    <numFmt numFmtId="178" formatCode="[$-404]e/m/d;@"/>
    <numFmt numFmtId="179" formatCode="mm/dd"/>
    <numFmt numFmtId="180" formatCode="[$-404]aaa;@"/>
  </numFmts>
  <fonts count="2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u/>
      <sz val="12"/>
      <color theme="1"/>
      <name val="標楷體"/>
      <family val="4"/>
      <charset val="136"/>
    </font>
    <font>
      <b/>
      <u/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12"/>
      <color rgb="FF0070C0"/>
      <name val="標楷體"/>
      <family val="4"/>
      <charset val="136"/>
    </font>
    <font>
      <sz val="10"/>
      <color rgb="FF0070C0"/>
      <name val="標楷體"/>
      <family val="4"/>
      <charset val="136"/>
    </font>
    <font>
      <sz val="12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u/>
      <sz val="11"/>
      <color theme="1"/>
      <name val="標楷體"/>
      <family val="4"/>
      <charset val="136"/>
    </font>
    <font>
      <sz val="14"/>
      <name val="標楷體"/>
      <family val="4"/>
      <charset val="136"/>
    </font>
    <font>
      <u/>
      <sz val="14"/>
      <color rgb="FFFF0000"/>
      <name val="標楷體"/>
      <family val="4"/>
      <charset val="136"/>
    </font>
    <font>
      <b/>
      <u/>
      <sz val="11"/>
      <color theme="1"/>
      <name val="標楷體"/>
      <family val="4"/>
      <charset val="136"/>
    </font>
    <font>
      <u/>
      <sz val="14"/>
      <color theme="1"/>
      <name val="標楷體"/>
      <family val="4"/>
      <charset val="136"/>
    </font>
    <font>
      <sz val="7"/>
      <color theme="1"/>
      <name val="標楷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" xfId="0" applyFill="1" applyBorder="1">
      <alignment vertical="center"/>
    </xf>
    <xf numFmtId="177" fontId="0" fillId="0" borderId="0" xfId="0" applyNumberFormat="1">
      <alignment vertical="center"/>
    </xf>
    <xf numFmtId="176" fontId="3" fillId="0" borderId="0" xfId="0" applyNumberFormat="1" applyFont="1" applyFill="1" applyBorder="1" applyAlignment="1">
      <alignment vertical="center" wrapText="1"/>
    </xf>
    <xf numFmtId="0" fontId="0" fillId="0" borderId="46" xfId="0" applyFill="1" applyBorder="1">
      <alignment vertical="center"/>
    </xf>
    <xf numFmtId="0" fontId="0" fillId="0" borderId="46" xfId="0" applyBorder="1">
      <alignment vertical="center"/>
    </xf>
    <xf numFmtId="0" fontId="0" fillId="0" borderId="0" xfId="0" applyFill="1" applyBorder="1">
      <alignment vertical="center"/>
    </xf>
    <xf numFmtId="179" fontId="0" fillId="0" borderId="0" xfId="0" applyNumberFormat="1">
      <alignment vertical="center"/>
    </xf>
    <xf numFmtId="0" fontId="17" fillId="0" borderId="40" xfId="0" applyFont="1" applyBorder="1" applyAlignment="1">
      <alignment horizontal="center" vertical="center" wrapText="1"/>
    </xf>
    <xf numFmtId="180" fontId="16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178" fontId="3" fillId="0" borderId="44" xfId="0" applyNumberFormat="1" applyFont="1" applyFill="1" applyBorder="1" applyAlignment="1" applyProtection="1">
      <alignment horizontal="center" vertical="center" wrapText="1"/>
      <protection hidden="1"/>
    </xf>
    <xf numFmtId="178" fontId="3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176" fontId="3" fillId="0" borderId="35" xfId="0" applyNumberFormat="1" applyFont="1" applyBorder="1" applyAlignment="1" applyProtection="1">
      <alignment horizontal="center" vertical="center" wrapText="1"/>
      <protection hidden="1"/>
    </xf>
    <xf numFmtId="176" fontId="3" fillId="0" borderId="41" xfId="0" applyNumberFormat="1" applyFont="1" applyBorder="1" applyAlignment="1" applyProtection="1">
      <alignment horizontal="center" vertical="center" wrapText="1"/>
      <protection hidden="1"/>
    </xf>
    <xf numFmtId="176" fontId="3" fillId="0" borderId="33" xfId="0" applyNumberFormat="1" applyFont="1" applyBorder="1" applyAlignment="1" applyProtection="1">
      <alignment horizontal="center" vertical="center" wrapText="1"/>
      <protection hidden="1"/>
    </xf>
    <xf numFmtId="176" fontId="3" fillId="0" borderId="36" xfId="0" applyNumberFormat="1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178" fontId="0" fillId="0" borderId="0" xfId="0" applyNumberFormat="1">
      <alignment vertical="center"/>
    </xf>
    <xf numFmtId="178" fontId="17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3" fillId="0" borderId="2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justify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</cellXfs>
  <cellStyles count="1">
    <cellStyle name="一般" xfId="0" builtinId="0"/>
  </cellStyles>
  <dxfs count="9"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8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2"/>
  <dimension ref="A1:L16"/>
  <sheetViews>
    <sheetView workbookViewId="0">
      <selection activeCell="I1" sqref="I1:J1"/>
    </sheetView>
  </sheetViews>
  <sheetFormatPr defaultRowHeight="16.5" x14ac:dyDescent="0.25"/>
  <cols>
    <col min="2" max="2" width="16.25" customWidth="1"/>
    <col min="3" max="8" width="16.625" customWidth="1"/>
    <col min="9" max="9" width="14.25" customWidth="1"/>
  </cols>
  <sheetData>
    <row r="1" spans="1:12" ht="35.25" customHeight="1" x14ac:dyDescent="0.25">
      <c r="A1" s="6" t="s">
        <v>16</v>
      </c>
      <c r="B1" s="1" t="s">
        <v>9</v>
      </c>
      <c r="C1" s="1" t="s">
        <v>24</v>
      </c>
      <c r="D1" s="1" t="s">
        <v>29</v>
      </c>
      <c r="E1" s="1" t="s">
        <v>5</v>
      </c>
      <c r="F1" s="1" t="s">
        <v>6</v>
      </c>
      <c r="G1" s="1" t="s">
        <v>7</v>
      </c>
      <c r="H1" s="1" t="s">
        <v>8</v>
      </c>
      <c r="I1" s="9" t="s">
        <v>42</v>
      </c>
      <c r="J1" s="11" t="s">
        <v>51</v>
      </c>
    </row>
    <row r="2" spans="1:12" ht="35.25" customHeight="1" x14ac:dyDescent="0.25">
      <c r="A2" s="1" t="s">
        <v>17</v>
      </c>
      <c r="B2" s="1" t="s">
        <v>32</v>
      </c>
      <c r="C2" s="1" t="s">
        <v>53</v>
      </c>
      <c r="D2" s="1" t="s">
        <v>34</v>
      </c>
      <c r="E2" s="1" t="s">
        <v>34</v>
      </c>
      <c r="F2" s="1" t="s">
        <v>34</v>
      </c>
      <c r="G2" s="1" t="s">
        <v>34</v>
      </c>
      <c r="H2" s="1" t="s">
        <v>34</v>
      </c>
      <c r="I2" s="9" t="s">
        <v>43</v>
      </c>
      <c r="J2" s="11" t="s">
        <v>52</v>
      </c>
    </row>
    <row r="3" spans="1:12" ht="35.25" customHeight="1" x14ac:dyDescent="0.25">
      <c r="A3" s="1" t="s">
        <v>18</v>
      </c>
      <c r="B3" s="1" t="s">
        <v>57</v>
      </c>
      <c r="C3" s="1" t="s">
        <v>31</v>
      </c>
      <c r="D3" s="1" t="s">
        <v>34</v>
      </c>
      <c r="E3" s="1" t="s">
        <v>34</v>
      </c>
      <c r="F3" s="1" t="s">
        <v>34</v>
      </c>
      <c r="G3" s="1" t="s">
        <v>34</v>
      </c>
      <c r="H3" s="1" t="s">
        <v>34</v>
      </c>
      <c r="I3" s="10" t="s">
        <v>44</v>
      </c>
      <c r="J3" s="11" t="s">
        <v>52</v>
      </c>
    </row>
    <row r="4" spans="1:12" ht="35.25" customHeight="1" x14ac:dyDescent="0.25">
      <c r="A4" s="1" t="s">
        <v>19</v>
      </c>
      <c r="B4" s="1" t="s">
        <v>55</v>
      </c>
      <c r="C4" s="1" t="s">
        <v>34</v>
      </c>
      <c r="D4" s="1" t="s">
        <v>34</v>
      </c>
      <c r="E4" s="1" t="s">
        <v>34</v>
      </c>
      <c r="F4" s="1" t="s">
        <v>34</v>
      </c>
      <c r="G4" s="1" t="s">
        <v>34</v>
      </c>
      <c r="H4" s="1" t="s">
        <v>58</v>
      </c>
      <c r="I4" s="10" t="s">
        <v>45</v>
      </c>
      <c r="J4" s="11" t="s">
        <v>52</v>
      </c>
    </row>
    <row r="5" spans="1:12" ht="35.25" customHeight="1" x14ac:dyDescent="0.25">
      <c r="A5" s="1" t="s">
        <v>30</v>
      </c>
      <c r="B5" s="1" t="s">
        <v>55</v>
      </c>
      <c r="C5" s="1" t="s">
        <v>34</v>
      </c>
      <c r="D5" s="1" t="s">
        <v>34</v>
      </c>
      <c r="E5" s="1" t="s">
        <v>34</v>
      </c>
      <c r="F5" s="1" t="s">
        <v>34</v>
      </c>
      <c r="G5" s="1" t="s">
        <v>52</v>
      </c>
      <c r="H5" s="1" t="s">
        <v>34</v>
      </c>
      <c r="I5" s="10" t="s">
        <v>45</v>
      </c>
      <c r="J5" s="11" t="s">
        <v>52</v>
      </c>
    </row>
    <row r="6" spans="1:12" ht="35.25" customHeight="1" x14ac:dyDescent="0.25">
      <c r="A6" s="1" t="s">
        <v>20</v>
      </c>
      <c r="B6" s="1" t="s">
        <v>55</v>
      </c>
      <c r="C6" s="1" t="s">
        <v>34</v>
      </c>
      <c r="D6" s="1" t="s">
        <v>34</v>
      </c>
      <c r="E6" s="1" t="s">
        <v>34</v>
      </c>
      <c r="F6" s="1" t="s">
        <v>52</v>
      </c>
      <c r="G6" s="1" t="s">
        <v>34</v>
      </c>
      <c r="H6" s="1" t="s">
        <v>34</v>
      </c>
      <c r="I6" s="10" t="s">
        <v>45</v>
      </c>
      <c r="J6" s="11" t="s">
        <v>52</v>
      </c>
    </row>
    <row r="7" spans="1:12" ht="35.25" customHeight="1" x14ac:dyDescent="0.25">
      <c r="A7" s="1" t="s">
        <v>21</v>
      </c>
      <c r="B7" s="1" t="s">
        <v>55</v>
      </c>
      <c r="C7" s="1" t="s">
        <v>34</v>
      </c>
      <c r="D7" s="1" t="s">
        <v>34</v>
      </c>
      <c r="E7" s="1" t="s">
        <v>52</v>
      </c>
      <c r="F7" s="1" t="s">
        <v>34</v>
      </c>
      <c r="G7" s="1" t="s">
        <v>34</v>
      </c>
      <c r="H7" s="1" t="s">
        <v>34</v>
      </c>
      <c r="I7" s="10" t="s">
        <v>45</v>
      </c>
      <c r="J7" s="11" t="s">
        <v>52</v>
      </c>
    </row>
    <row r="8" spans="1:12" ht="35.25" customHeight="1" x14ac:dyDescent="0.25">
      <c r="A8" s="1" t="s">
        <v>22</v>
      </c>
      <c r="B8" s="1" t="s">
        <v>55</v>
      </c>
      <c r="C8" s="1" t="s">
        <v>34</v>
      </c>
      <c r="D8" s="1" t="s">
        <v>52</v>
      </c>
      <c r="E8" s="1" t="s">
        <v>34</v>
      </c>
      <c r="F8" s="1" t="s">
        <v>34</v>
      </c>
      <c r="G8" s="1" t="s">
        <v>34</v>
      </c>
      <c r="H8" s="1" t="s">
        <v>34</v>
      </c>
      <c r="I8" s="10" t="s">
        <v>45</v>
      </c>
      <c r="J8" s="11" t="s">
        <v>52</v>
      </c>
    </row>
    <row r="10" spans="1:12" ht="35.450000000000003" customHeight="1" x14ac:dyDescent="0.25">
      <c r="A10" s="6" t="s">
        <v>16</v>
      </c>
      <c r="B10" s="1" t="s">
        <v>9</v>
      </c>
      <c r="C10" s="1" t="s">
        <v>24</v>
      </c>
      <c r="D10" s="1" t="s">
        <v>29</v>
      </c>
      <c r="E10" s="1" t="s">
        <v>5</v>
      </c>
      <c r="F10" s="1" t="s">
        <v>6</v>
      </c>
      <c r="G10" s="1" t="s">
        <v>7</v>
      </c>
      <c r="H10" s="1" t="s">
        <v>8</v>
      </c>
      <c r="I10" s="9" t="s">
        <v>42</v>
      </c>
      <c r="J10" s="11" t="s">
        <v>51</v>
      </c>
      <c r="L10" t="s">
        <v>56</v>
      </c>
    </row>
    <row r="11" spans="1:12" ht="35.450000000000003" customHeight="1" x14ac:dyDescent="0.25">
      <c r="A11" s="1" t="s">
        <v>17</v>
      </c>
      <c r="B11" s="1" t="s">
        <v>46</v>
      </c>
      <c r="C11" s="1" t="s">
        <v>54</v>
      </c>
      <c r="D11" s="1" t="s">
        <v>34</v>
      </c>
      <c r="E11" s="1" t="s">
        <v>34</v>
      </c>
      <c r="F11" s="1" t="s">
        <v>34</v>
      </c>
      <c r="G11" s="1" t="s">
        <v>34</v>
      </c>
      <c r="H11" s="1" t="s">
        <v>34</v>
      </c>
      <c r="I11" s="9" t="s">
        <v>47</v>
      </c>
      <c r="J11" s="11" t="s">
        <v>52</v>
      </c>
    </row>
    <row r="12" spans="1:12" ht="35.450000000000003" customHeight="1" x14ac:dyDescent="0.25">
      <c r="A12" s="1" t="s">
        <v>1</v>
      </c>
      <c r="B12" s="1" t="s">
        <v>49</v>
      </c>
      <c r="C12" s="1" t="s">
        <v>54</v>
      </c>
      <c r="D12" s="1" t="s">
        <v>34</v>
      </c>
      <c r="E12" s="1" t="s">
        <v>34</v>
      </c>
      <c r="F12" s="1" t="s">
        <v>34</v>
      </c>
      <c r="G12" s="1" t="s">
        <v>34</v>
      </c>
      <c r="H12" s="1" t="s">
        <v>0</v>
      </c>
      <c r="I12" s="9" t="s">
        <v>50</v>
      </c>
      <c r="J12" s="11" t="s">
        <v>52</v>
      </c>
    </row>
    <row r="13" spans="1:12" ht="35.450000000000003" customHeight="1" x14ac:dyDescent="0.25">
      <c r="A13" s="1" t="s">
        <v>2</v>
      </c>
      <c r="B13" s="1" t="s">
        <v>34</v>
      </c>
      <c r="C13" s="1" t="s">
        <v>54</v>
      </c>
      <c r="D13" s="1" t="s">
        <v>36</v>
      </c>
      <c r="E13" s="1" t="s">
        <v>34</v>
      </c>
      <c r="F13" s="1" t="s">
        <v>34</v>
      </c>
      <c r="G13" s="1" t="s">
        <v>35</v>
      </c>
      <c r="H13" s="1" t="s">
        <v>34</v>
      </c>
      <c r="I13" s="9" t="s">
        <v>47</v>
      </c>
      <c r="J13" s="11" t="s">
        <v>52</v>
      </c>
    </row>
    <row r="14" spans="1:12" ht="35.450000000000003" customHeight="1" x14ac:dyDescent="0.25">
      <c r="A14" s="1" t="s">
        <v>3</v>
      </c>
      <c r="B14" s="1" t="s">
        <v>34</v>
      </c>
      <c r="C14" s="1" t="s">
        <v>54</v>
      </c>
      <c r="D14" s="1" t="s">
        <v>34</v>
      </c>
      <c r="E14" s="1" t="s">
        <v>34</v>
      </c>
      <c r="F14" s="1" t="s">
        <v>32</v>
      </c>
      <c r="G14" s="1" t="s">
        <v>34</v>
      </c>
      <c r="H14" s="1" t="s">
        <v>34</v>
      </c>
      <c r="I14" s="9" t="s">
        <v>47</v>
      </c>
      <c r="J14" s="11" t="s">
        <v>52</v>
      </c>
    </row>
    <row r="15" spans="1:12" ht="35.450000000000003" customHeight="1" x14ac:dyDescent="0.25">
      <c r="A15" s="1" t="s">
        <v>20</v>
      </c>
      <c r="B15" s="1" t="s">
        <v>34</v>
      </c>
      <c r="C15" s="1" t="s">
        <v>54</v>
      </c>
      <c r="D15" s="1" t="s">
        <v>34</v>
      </c>
      <c r="E15" s="1" t="s">
        <v>35</v>
      </c>
      <c r="F15" s="1" t="s">
        <v>34</v>
      </c>
      <c r="G15" s="1" t="s">
        <v>34</v>
      </c>
      <c r="H15" s="1" t="s">
        <v>34</v>
      </c>
      <c r="I15" s="9" t="s">
        <v>47</v>
      </c>
      <c r="J15" s="11" t="s">
        <v>52</v>
      </c>
    </row>
    <row r="16" spans="1:12" ht="35.450000000000003" customHeight="1" x14ac:dyDescent="0.25">
      <c r="A16" s="1" t="s">
        <v>48</v>
      </c>
      <c r="B16" s="1" t="s">
        <v>34</v>
      </c>
      <c r="C16" s="1" t="s">
        <v>54</v>
      </c>
      <c r="D16" s="1" t="s">
        <v>35</v>
      </c>
      <c r="E16" s="1" t="s">
        <v>34</v>
      </c>
      <c r="F16" s="1" t="s">
        <v>34</v>
      </c>
      <c r="G16" s="1" t="s">
        <v>34</v>
      </c>
      <c r="H16" s="1" t="s">
        <v>34</v>
      </c>
      <c r="I16" s="9" t="s">
        <v>47</v>
      </c>
      <c r="J16" s="11" t="s">
        <v>52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4"/>
  <dimension ref="A1:L22"/>
  <sheetViews>
    <sheetView tabSelected="1" zoomScale="115" zoomScaleNormal="115" workbookViewId="0">
      <selection activeCell="J7" sqref="J7"/>
    </sheetView>
  </sheetViews>
  <sheetFormatPr defaultRowHeight="16.5" x14ac:dyDescent="0.25"/>
  <cols>
    <col min="1" max="1" width="11.375" customWidth="1"/>
    <col min="2" max="8" width="11.125" customWidth="1"/>
    <col min="10" max="10" width="13.875" bestFit="1" customWidth="1"/>
    <col min="11" max="12" width="9.5" bestFit="1" customWidth="1"/>
  </cols>
  <sheetData>
    <row r="1" spans="1:12" ht="21.75" customHeight="1" x14ac:dyDescent="0.25">
      <c r="A1" s="32" t="s">
        <v>60</v>
      </c>
      <c r="B1" s="32"/>
      <c r="C1" s="32"/>
      <c r="D1" s="32"/>
      <c r="E1" s="32"/>
      <c r="F1" s="32"/>
      <c r="G1" s="32"/>
      <c r="H1" s="32"/>
    </row>
    <row r="2" spans="1:12" ht="21.75" customHeight="1" thickBot="1" x14ac:dyDescent="0.3">
      <c r="A2" s="32" t="s">
        <v>61</v>
      </c>
      <c r="B2" s="32"/>
      <c r="C2" s="32"/>
      <c r="D2" s="32"/>
      <c r="E2" s="32"/>
      <c r="F2" s="32"/>
      <c r="G2" s="32"/>
      <c r="H2" s="32"/>
    </row>
    <row r="3" spans="1:12" ht="30.75" customHeight="1" thickTop="1" thickBot="1" x14ac:dyDescent="0.3">
      <c r="A3" s="2" t="s">
        <v>4</v>
      </c>
      <c r="B3" s="33"/>
      <c r="C3" s="34"/>
      <c r="D3" s="35"/>
      <c r="E3" s="3" t="s">
        <v>15</v>
      </c>
      <c r="F3" s="34"/>
      <c r="G3" s="34"/>
      <c r="H3" s="36"/>
    </row>
    <row r="4" spans="1:12" ht="30.75" customHeight="1" thickBot="1" x14ac:dyDescent="0.3">
      <c r="A4" s="4" t="s">
        <v>13</v>
      </c>
      <c r="B4" s="37"/>
      <c r="C4" s="38"/>
      <c r="D4" s="39"/>
      <c r="E4" s="5" t="s">
        <v>14</v>
      </c>
      <c r="F4" s="38"/>
      <c r="G4" s="38"/>
      <c r="H4" s="40"/>
    </row>
    <row r="5" spans="1:12" ht="32.25" customHeight="1" x14ac:dyDescent="0.25">
      <c r="A5" s="63" t="s">
        <v>27</v>
      </c>
      <c r="B5" s="66" t="s">
        <v>68</v>
      </c>
      <c r="C5" s="67"/>
      <c r="D5" s="67"/>
      <c r="E5" s="67"/>
      <c r="F5" s="67"/>
      <c r="G5" s="67"/>
      <c r="H5" s="68"/>
    </row>
    <row r="6" spans="1:12" ht="32.25" customHeight="1" thickBot="1" x14ac:dyDescent="0.3">
      <c r="A6" s="64"/>
      <c r="B6" s="69"/>
      <c r="C6" s="70"/>
      <c r="D6" s="70"/>
      <c r="E6" s="70"/>
      <c r="F6" s="70"/>
      <c r="G6" s="70"/>
      <c r="H6" s="71"/>
      <c r="L6" s="12"/>
    </row>
    <row r="7" spans="1:12" ht="50.25" customHeight="1" thickBot="1" x14ac:dyDescent="0.3">
      <c r="A7" s="63" t="s">
        <v>25</v>
      </c>
      <c r="B7" s="73" t="s">
        <v>67</v>
      </c>
      <c r="C7" s="74"/>
      <c r="D7" s="31"/>
      <c r="E7" s="14" t="str">
        <f>IF(D7="","",CHOOSE(WEEKDAY(D7),"週日","週一","週二","週三","週四","週五","週六"))</f>
        <v/>
      </c>
      <c r="F7" s="13" t="s">
        <v>66</v>
      </c>
      <c r="G7" s="31"/>
      <c r="H7" s="15" t="str">
        <f>IF(G7="","",CHOOSE(WEEKDAY(G7),"週日","週一","週二","週三","週四","週五","週六"))</f>
        <v/>
      </c>
      <c r="J7" s="7"/>
      <c r="L7" s="30"/>
    </row>
    <row r="8" spans="1:12" ht="23.25" customHeight="1" x14ac:dyDescent="0.25">
      <c r="A8" s="64"/>
      <c r="B8" s="75" t="s">
        <v>33</v>
      </c>
      <c r="C8" s="16" t="str">
        <f>IF($E$7="週日",B10,IF($E$7="週六",D10,""))</f>
        <v/>
      </c>
      <c r="D8" s="16" t="str">
        <f>IFERROR(IF($E$7="週日",DATE(YEAR(C8),MONTH(C8),DAY(C8)+2),IF($E$7="週六",E10,"")),"")</f>
        <v/>
      </c>
      <c r="E8" s="16" t="str">
        <f>IF($E$7="週日",E10,IF($E$7="週六",F10,""))</f>
        <v/>
      </c>
      <c r="F8" s="16" t="str">
        <f>IF($E$7="週日",F10,IF($E$7="週六",G10,""))</f>
        <v/>
      </c>
      <c r="G8" s="16" t="str">
        <f>IF($E$7="週日",G10,IF($E$7="週六",H10,""))</f>
        <v/>
      </c>
      <c r="H8" s="17" t="str">
        <f>IF(AND($D$7&lt;&gt;"",$E$7="週日"),H10,IF(AND($D$7&lt;&gt;"",$E$7="週六"),"",""))</f>
        <v/>
      </c>
      <c r="J8" s="7"/>
    </row>
    <row r="9" spans="1:12" ht="33.75" customHeight="1" thickBot="1" x14ac:dyDescent="0.3">
      <c r="A9" s="65"/>
      <c r="B9" s="76"/>
      <c r="C9" s="18" t="str">
        <f>IF($E$7="週日","週六",IF($E$7="週六","週一",""))</f>
        <v/>
      </c>
      <c r="D9" s="18" t="str">
        <f>IF($E$7="週日","週一",IF($E$7="週六","週二",""))</f>
        <v/>
      </c>
      <c r="E9" s="18" t="str">
        <f>IF($E$7="週日","週二",IF($E$7="週六","週三",""))</f>
        <v/>
      </c>
      <c r="F9" s="18" t="str">
        <f>IF($E$7="週日","週三",IF($E$7="週六","週四",""))</f>
        <v/>
      </c>
      <c r="G9" s="18" t="str">
        <f>IF($E$7="週日","週四",IF($E$7="週六","週五",""))</f>
        <v/>
      </c>
      <c r="H9" s="19" t="str">
        <f>IF($E$7="週日","週五","")</f>
        <v/>
      </c>
    </row>
    <row r="10" spans="1:12" ht="26.25" customHeight="1" x14ac:dyDescent="0.25">
      <c r="A10" s="63" t="s">
        <v>63</v>
      </c>
      <c r="B10" s="20" t="str">
        <f>IF(AND($D$7&lt;&gt;"",$E$7="週六"),$D$7,IF(AND($D$7&lt;&gt;"",$E$7="週日"),DATE(YEAR(D7),MONTH(D7),DAY(D7)-1),""))</f>
        <v/>
      </c>
      <c r="C10" s="21" t="str">
        <f>IFERROR(DATE(YEAR(B10),MONTH(B10),DAY(B10)+1),"")</f>
        <v/>
      </c>
      <c r="D10" s="22" t="str">
        <f>IFERROR(DATE(YEAR(C10),MONTH(C10),DAY(C10)+1),"")</f>
        <v/>
      </c>
      <c r="E10" s="22" t="str">
        <f t="shared" ref="E10:H10" si="0">IFERROR(DATE(YEAR(D10),MONTH(D10),DAY(D10)+1),"")</f>
        <v/>
      </c>
      <c r="F10" s="22" t="str">
        <f t="shared" si="0"/>
        <v/>
      </c>
      <c r="G10" s="22" t="str">
        <f t="shared" si="0"/>
        <v/>
      </c>
      <c r="H10" s="23" t="str">
        <f t="shared" si="0"/>
        <v/>
      </c>
      <c r="J10" s="8"/>
    </row>
    <row r="11" spans="1:12" ht="26.25" customHeight="1" x14ac:dyDescent="0.25">
      <c r="A11" s="64"/>
      <c r="B11" s="27" t="s">
        <v>37</v>
      </c>
      <c r="C11" s="28" t="s">
        <v>38</v>
      </c>
      <c r="D11" s="28" t="s">
        <v>39</v>
      </c>
      <c r="E11" s="28" t="s">
        <v>40</v>
      </c>
      <c r="F11" s="28" t="s">
        <v>6</v>
      </c>
      <c r="G11" s="28" t="s">
        <v>7</v>
      </c>
      <c r="H11" s="29" t="s">
        <v>41</v>
      </c>
    </row>
    <row r="12" spans="1:12" ht="47.25" customHeight="1" thickBot="1" x14ac:dyDescent="0.3">
      <c r="A12" s="65"/>
      <c r="B12" s="24" t="str">
        <f>IF(AND($E$7="週日",$H$7="週六"),INDEX(例假日出勤_模組!$A$1:$H$8,3,MATCH(B$11,例假日出勤_模組!$A$1:$H$1,0)),IF(AND($E$7="週日",$H$7="週五"),INDEX(例假日出勤_模組!$A$1:$H$8,4,MATCH(B$11,例假日出勤_模組!$A$1:$H$1,0)),IF(AND($E$7="週日",$H$7="週四"),INDEX(例假日出勤_模組!$A$1:$H$8,5,MATCH(B$11,例假日出勤_模組!$A$1:$H$1,0)),IF(AND($E$7="週日",$H$7="週三"),INDEX(例假日出勤_模組!$A$1:$H$8,6,MATCH(B$11,例假日出勤_模組!$A$1:$H$1,0)),IF(AND($E$7="週日",$H$7="週二"),INDEX(例假日出勤_模組!$A$1:$H$8,7,MATCH(B$11,例假日出勤_模組!$A$1:$H$1,0)),IF(AND($E$7="週日",$H$7="週一"),INDEX(例假日出勤_模組!$A$1:$H$15,8,MATCH(B$11,例假日出勤_模組!$A$1:$H$1,0)),IF(AND($E$7="週六",$H$7="週五"),INDEX(例假日出勤_模組!$A$10:$H$16,3,MATCH(B$11,例假日出勤_模組!$A$10:$H$10,0)),IF(AND($E$7="週六",$H$7="週四"),INDEX(例假日出勤_模組!$A$10:$H$16,4,MATCH(B$11,例假日出勤_模組!$A$10:$H$10,0)),IF(AND($E$7="週六",$H$7="週三"),INDEX(例假日出勤_模組!$A$10:$H$16,5,MATCH(B$11,例假日出勤_模組!$A$10:$H$10,0)),IF(AND($E$7="週六",$H$7="週二"),INDEX(例假日出勤_模組!$A$10:$H$16,6,MATCH(B$11,例假日出勤_模組!$A$10:$H$10,0)),IF(AND($E$7="週六",$H$7="週一"),INDEX(例假日出勤_模組!$A$10:$H$16,7,MATCH(B$11,例假日出勤_模組!$A$10:$H$10,0)),"")))))))))))</f>
        <v/>
      </c>
      <c r="C12" s="25" t="str">
        <f>IF(AND($E$7="週日",$H$7="週六"),INDEX(例假日出勤_模組!$A$1:$H$8,3,MATCH(C$11,例假日出勤_模組!$A$1:$H$1,0)),IF(AND($E$7="週日",$H$7="週五"),INDEX(例假日出勤_模組!$A$1:$H$8,4,MATCH(C$11,例假日出勤_模組!$A$1:$H$1,0)),IF(AND($E$7="週日",$H$7="週四"),INDEX(例假日出勤_模組!$A$1:$H$8,5,MATCH(C$11,例假日出勤_模組!$A$1:$H$1,0)),IF(AND($E$7="週日",$H$7="週三"),INDEX(例假日出勤_模組!$A$1:$H$8,6,MATCH(C$11,例假日出勤_模組!$A$1:$H$1,0)),IF(AND($E$7="週日",$H$7="週二"),INDEX(例假日出勤_模組!$A$1:$H$8,7,MATCH(C$11,例假日出勤_模組!$A$1:$H$1,0)),IF(AND($E$7="週日",$H$7="週一"),INDEX(例假日出勤_模組!$A$1:$H$8,8,MATCH(C$11,例假日出勤_模組!$A$1:$H$1,0)),IF(AND($E$7="週六",$H$7="週五"),INDEX(例假日出勤_模組!$A$10:$H$16,3,MATCH(C$11,例假日出勤_模組!$A$10:$H$10,0)),IF(AND($E$7="週六",$H$7="週四"),INDEX(例假日出勤_模組!$A$10:$H$16,4,MATCH(C$11,例假日出勤_模組!$A$10:$H$10,0)),IF(AND($E$7="週六",$H$7="週三"),INDEX(例假日出勤_模組!$A$10:$H$16,5,MATCH(C$11,例假日出勤_模組!$A$10:$H$10,0)),IF(AND($E$7="週六",$H$7="週二"),INDEX(例假日出勤_模組!$A$10:$H$16,6,MATCH(C$11,例假日出勤_模組!$A$10:$H$10,0)),IF(AND($E$7="週六",$H$7="週一"),INDEX(例假日出勤_模組!$A$10:$H$16,7,MATCH(C$11,例假日出勤_模組!$A$10:$H$10,0)),"")))))))))))</f>
        <v/>
      </c>
      <c r="D12" s="25" t="str">
        <f>IF(AND($E$7="週日",$H$7="週六"),INDEX(例假日出勤_模組!$A$1:$H$8,3,MATCH(D$11,例假日出勤_模組!$A$1:$H$1,0)),IF(AND($E$7="週日",$H$7="週五"),INDEX(例假日出勤_模組!$A$1:$H$8,4,MATCH(D$11,例假日出勤_模組!$A$1:$H$1,0)),IF(AND($E$7="週日",$H$7="週四"),INDEX(例假日出勤_模組!$A$1:$H$8,5,MATCH(D$11,例假日出勤_模組!$A$1:$H$1,0)),IF(AND($E$7="週日",$H$7="週三"),INDEX(例假日出勤_模組!$A$1:$H$8,6,MATCH(D$11,例假日出勤_模組!$A$1:$H$1,0)),IF(AND($E$7="週日",$H$7="週二"),INDEX(例假日出勤_模組!$A$1:$H$8,7,MATCH(D$11,例假日出勤_模組!$A$1:$H$1,0)),IF(AND($E$7="週日",$H$7="週一"),INDEX(例假日出勤_模組!$A$1:$H$8,8,MATCH(D$11,例假日出勤_模組!$A$1:$H$1,0)),IF(AND($E$7="週六",$H$7="週五"),INDEX(例假日出勤_模組!$A$10:$H$16,3,MATCH(D$11,例假日出勤_模組!$A$10:$H$10,0)),IF(AND($E$7="週六",$H$7="週四"),INDEX(例假日出勤_模組!$A$10:$H$16,4,MATCH(D$11,例假日出勤_模組!$A$10:$H$10,0)),IF(AND($E$7="週六",$H$7="週三"),INDEX(例假日出勤_模組!$A$10:$H$16,5,MATCH(D$11,例假日出勤_模組!$A$10:$H$10,0)),IF(AND($E$7="週六",$H$7="週二"),INDEX(例假日出勤_模組!$A$10:$H$16,6,MATCH(D$11,例假日出勤_模組!$A$10:$H$10,0)),IF(AND($E$7="週六",$H$7="週一"),INDEX(例假日出勤_模組!$A$10:$H$16,7,MATCH(D$11,例假日出勤_模組!$A$10:$H$10,0)),"")))))))))))</f>
        <v/>
      </c>
      <c r="E12" s="25" t="str">
        <f>IF(AND($E$7="週日",$H$7="週六"),INDEX(例假日出勤_模組!$A$1:$H$8,3,MATCH(E$11,例假日出勤_模組!$A$1:$H$1,0)),IF(AND($E$7="週日",$H$7="週五"),INDEX(例假日出勤_模組!$A$1:$H$8,4,MATCH(E$11,例假日出勤_模組!$A$1:$H$1,0)),IF(AND($E$7="週日",$H$7="週四"),INDEX(例假日出勤_模組!$A$1:$H$8,5,MATCH(E$11,例假日出勤_模組!$A$1:$H$1,0)),IF(AND($E$7="週日",$H$7="週三"),INDEX(例假日出勤_模組!$A$1:$H$8,6,MATCH(E$11,例假日出勤_模組!$A$1:$H$1,0)),IF(AND($E$7="週日",$H$7="週二"),INDEX(例假日出勤_模組!$A$1:$H$8,7,MATCH(E$11,例假日出勤_模組!$A$1:$H$1,0)),IF(AND($E$7="週日",$H$7="週一"),INDEX(例假日出勤_模組!$A$1:$H$8,8,MATCH(E$11,例假日出勤_模組!$A$1:$H$1,0)),IF(AND($E$7="週六",$H$7="週五"),INDEX(例假日出勤_模組!$A$10:$H$16,3,MATCH(E$11,例假日出勤_模組!$A$10:$H$10,0)),IF(AND($E$7="週六",$H$7="週四"),INDEX(例假日出勤_模組!$A$10:$H$16,4,MATCH(E$11,例假日出勤_模組!$A$10:$H$10,0)),IF(AND($E$7="週六",$H$7="週三"),INDEX(例假日出勤_模組!$A$10:$H$16,5,MATCH(E$11,例假日出勤_模組!$A$10:$H$10,0)),IF(AND($E$7="週六",$H$7="週二"),INDEX(例假日出勤_模組!$A$10:$H$16,6,MATCH(E$11,例假日出勤_模組!$A$10:$H$10,0)),IF(AND($E$7="週六",$H$7="週一"),INDEX(例假日出勤_模組!$A$10:$H$16,7,MATCH(E$11,例假日出勤_模組!$A$10:$H$10,0)),"")))))))))))</f>
        <v/>
      </c>
      <c r="F12" s="25" t="str">
        <f>IF(AND($E$7="週日",$H$7="週六"),INDEX(例假日出勤_模組!$A$1:$H$8,3,MATCH(F$11,例假日出勤_模組!$A$1:$H$1,0)),IF(AND($E$7="週日",$H$7="週五"),INDEX(例假日出勤_模組!$A$1:$H$8,4,MATCH(F$11,例假日出勤_模組!$A$1:$H$1,0)),IF(AND($E$7="週日",$H$7="週四"),INDEX(例假日出勤_模組!$A$1:$H$8,5,MATCH(F$11,例假日出勤_模組!$A$1:$H$1,0)),IF(AND($E$7="週日",$H$7="週三"),INDEX(例假日出勤_模組!$A$1:$H$8,6,MATCH(F$11,例假日出勤_模組!$A$1:$H$1,0)),IF(AND($E$7="週日",$H$7="週二"),INDEX(例假日出勤_模組!$A$1:$H$8,7,MATCH(F$11,例假日出勤_模組!$A$1:$H$1,0)),IF(AND($E$7="週日",$H$7="週一"),INDEX(例假日出勤_模組!$A$1:$H$8,8,MATCH(F$11,例假日出勤_模組!$A$1:$H$1,0)),IF(AND($E$7="週六",$H$7="週五"),INDEX(例假日出勤_模組!$A$10:$H$16,3,MATCH(F$11,例假日出勤_模組!$A$10:$H$10,0)),IF(AND($E$7="週六",$H$7="週四"),INDEX(例假日出勤_模組!$A$10:$H$16,4,MATCH(F$11,例假日出勤_模組!$A$10:$H$10,0)),IF(AND($E$7="週六",$H$7="週三"),INDEX(例假日出勤_模組!$A$10:$H$16,5,MATCH(F$11,例假日出勤_模組!$A$10:$H$10,0)),IF(AND($E$7="週六",$H$7="週二"),INDEX(例假日出勤_模組!$A$10:$H$16,6,MATCH(F$11,例假日出勤_模組!$A$10:$H$10,0)),IF(AND($E$7="週六",$H$7="週一"),INDEX(例假日出勤_模組!$A$10:$H$16,7,MATCH(F$11,例假日出勤_模組!$A$10:$H$10,0)),"")))))))))))</f>
        <v/>
      </c>
      <c r="G12" s="25" t="str">
        <f>IF(AND($E$7="週日",$H$7="週六"),INDEX(例假日出勤_模組!$A$1:$H$8,3,MATCH(G$11,例假日出勤_模組!$A$1:$H$1,0)),IF(AND($E$7="週日",$H$7="週五"),INDEX(例假日出勤_模組!$A$1:$H$8,4,MATCH(G$11,例假日出勤_模組!$A$1:$H$1,0)),IF(AND($E$7="週日",$H$7="週四"),INDEX(例假日出勤_模組!$A$1:$H$8,5,MATCH(G$11,例假日出勤_模組!$A$1:$H$1,0)),IF(AND($E$7="週日",$H$7="週三"),INDEX(例假日出勤_模組!$A$1:$H$8,6,MATCH(G$11,例假日出勤_模組!$A$1:$H$1,0)),IF(AND($E$7="週日",$H$7="週二"),INDEX(例假日出勤_模組!$A$1:$H$8,7,MATCH(G$11,例假日出勤_模組!$A$1:$H$1,0)),IF(AND($E$7="週日",$H$7="週一"),INDEX(例假日出勤_模組!$A$1:$H$8,8,MATCH(G$11,例假日出勤_模組!$A$1:$H$1,0)),IF(AND($E$7="週六",$H$7="週五"),INDEX(例假日出勤_模組!$A$10:$H$16,3,MATCH(G$11,例假日出勤_模組!$A$10:$H$10,0)),IF(AND($E$7="週六",$H$7="週四"),INDEX(例假日出勤_模組!$A$10:$H$16,4,MATCH(G$11,例假日出勤_模組!$A$10:$H$10,0)),IF(AND($E$7="週六",$H$7="週三"),INDEX(例假日出勤_模組!$A$10:$H$16,5,MATCH(G$11,例假日出勤_模組!$A$10:$H$10,0)),IF(AND($E$7="週六",$H$7="週二"),INDEX(例假日出勤_模組!$A$10:$H$16,6,MATCH(G$11,例假日出勤_模組!$A$10:$H$10,0)),IF(AND($E$7="週六",$H$7="週一"),INDEX(例假日出勤_模組!$A$10:$H$16,7,MATCH(G$11,例假日出勤_模組!$A$10:$H$10,0)),"")))))))))))</f>
        <v/>
      </c>
      <c r="H12" s="26" t="str">
        <f>IF(AND($E$7="週日",$H$7="週六"),INDEX(例假日出勤_模組!$A$1:$H$8,3,MATCH(H$11,例假日出勤_模組!$A$1:$H$1,0)),IF(AND($E$7="週日",$H$7="週五"),INDEX(例假日出勤_模組!$A$1:$H$8,4,MATCH(H$11,例假日出勤_模組!$A$1:$H$1,0)),IF(AND($E$7="週日",$H$7="週四"),INDEX(例假日出勤_模組!$A$1:$H$8,5,MATCH(H$11,例假日出勤_模組!$A$1:$H$1,0)),IF(AND($E$7="週日",$H$7="週三"),INDEX(例假日出勤_模組!$A$1:$H$8,6,MATCH(H$11,例假日出勤_模組!$A$1:$H$1,0)),IF(AND($E$7="週日",$H$7="週二"),INDEX(例假日出勤_模組!$A$1:$H$8,7,MATCH(H$11,例假日出勤_模組!$A$1:$H$1,0)),IF(AND($E$7="週日",$H$7="週一"),INDEX(例假日出勤_模組!$A$1:$H$8,8,MATCH(H$11,例假日出勤_模組!$A$1:$H$1,0)),IF(AND($E$7="週六",$H$7="週五"),INDEX(例假日出勤_模組!$A$10:$H$16,3,MATCH(H$11,例假日出勤_模組!$A$10:$H$10,0)),IF(AND($E$7="週六",$H$7="週四"),INDEX(例假日出勤_模組!$A$10:$H$16,4,MATCH(H$11,例假日出勤_模組!$A$10:$H$10,0)),IF(AND($E$7="週六",$H$7="週三"),INDEX(例假日出勤_模組!$A$10:$H$16,5,MATCH(H$11,例假日出勤_模組!$A$10:$H$10,0)),IF(AND($E$7="週六",$H$7="週二"),INDEX(例假日出勤_模組!$A$10:$H$16,6,MATCH(H$11,例假日出勤_模組!$A$10:$H$10,0)),IF(AND($E$7="週六",$H$7="週一"),INDEX(例假日出勤_模組!$A$10:$H$16,7,MATCH(H$11,例假日出勤_模組!$A$10:$H$10,0)),"")))))))))))</f>
        <v/>
      </c>
    </row>
    <row r="13" spans="1:12" ht="26.25" customHeight="1" x14ac:dyDescent="0.25">
      <c r="A13" s="63" t="s">
        <v>64</v>
      </c>
      <c r="B13" s="20" t="str">
        <f>IFERROR(DATE(YEAR(B10),MONTH(B10),DAY(B10)+7),"")</f>
        <v/>
      </c>
      <c r="C13" s="22" t="str">
        <f>IFERROR(DATE(YEAR(B13),MONTH(B13),DAY(B13)+1),"")</f>
        <v/>
      </c>
      <c r="D13" s="22" t="str">
        <f t="shared" ref="D13:H13" si="1">IFERROR(DATE(YEAR(C13),MONTH(C13),DAY(C13)+1),"")</f>
        <v/>
      </c>
      <c r="E13" s="22" t="str">
        <f t="shared" si="1"/>
        <v/>
      </c>
      <c r="F13" s="22" t="str">
        <f t="shared" si="1"/>
        <v/>
      </c>
      <c r="G13" s="22" t="str">
        <f t="shared" si="1"/>
        <v/>
      </c>
      <c r="H13" s="23" t="str">
        <f t="shared" si="1"/>
        <v/>
      </c>
    </row>
    <row r="14" spans="1:12" ht="26.25" customHeight="1" x14ac:dyDescent="0.25">
      <c r="A14" s="64"/>
      <c r="B14" s="27" t="s">
        <v>37</v>
      </c>
      <c r="C14" s="28" t="s">
        <v>38</v>
      </c>
      <c r="D14" s="28" t="s">
        <v>39</v>
      </c>
      <c r="E14" s="28" t="s">
        <v>40</v>
      </c>
      <c r="F14" s="28" t="s">
        <v>6</v>
      </c>
      <c r="G14" s="28" t="s">
        <v>7</v>
      </c>
      <c r="H14" s="29" t="s">
        <v>41</v>
      </c>
    </row>
    <row r="15" spans="1:12" ht="48" customHeight="1" thickBot="1" x14ac:dyDescent="0.3">
      <c r="A15" s="65"/>
      <c r="B15" s="24" t="str">
        <f>IF(AND($E$7="週日",$H$7="週六"),INDEX(例假日出勤_模組!$I$1:$J$8,3,MATCH(B$14,例假日出勤_模組!$I$1:$J$1,0)),IF(AND($E$7="週日",$H$7="週五"),INDEX(例假日出勤_模組!$I$1:$J$8,4,MATCH(B$11,例假日出勤_模組!$I$1:$J$1,0)),IF(AND($E$7="週日",$H$7="週四"),INDEX(例假日出勤_模組!$I$1:$J$8,5,MATCH(B$11,例假日出勤_模組!$I$1:$J$1,0)),IF(AND($E$7="週日",$H$7="週三"),INDEX(例假日出勤_模組!$I$1:$J$8,6,MATCH(B$11,例假日出勤_模組!$I$1:$J$1,0)),IF(AND($E$7="週日",$H$7="週二"),INDEX(例假日出勤_模組!$I$1:$J$8,7,MATCH(B$11,例假日出勤_模組!$I$1:$J$1,0)),IF(AND($E$7="週日",$H$7="週一"),INDEX(例假日出勤_模組!$I$1:$J$15,8,MATCH(B$11,例假日出勤_模組!$I$1:$J$1,0)),IF(AND($E$7="週六",$H$7="週五"),INDEX(例假日出勤_模組!$I$10:$J$16,3,MATCH(B$11,例假日出勤_模組!$I$10:$J$10,0)),IF(AND($E$7="週六",$H$7="週四"),INDEX(例假日出勤_模組!$I$10:$J$16,4,MATCH(B$11,例假日出勤_模組!$I$10:$J$10,0)),IF(AND($E$7="週六",$H$7="週三"),INDEX(例假日出勤_模組!$I$10:$J$16,5,MATCH(B$11,例假日出勤_模組!$I$10:$J$10,0)),IF(AND($E$7="週六",$H$7="週二"),INDEX(例假日出勤_模組!$I$10:$J$16,6,MATCH(B$11,例假日出勤_模組!$I$10:$J$10,0)),IF(AND($E$7="週六",$H$7="週一"),INDEX(例假日出勤_模組!$I$10:$J$16,7,MATCH(B$11,例假日出勤_模組!$I$10:$J$10,0)),"")))))))))))</f>
        <v/>
      </c>
      <c r="C15" s="25" t="str">
        <f>IF(AND($D$7&lt;&gt;"",$H$7&lt;&gt;""),"例假","")</f>
        <v/>
      </c>
      <c r="D15" s="25" t="str">
        <f>IF(AND($D$7&lt;&gt;"",$H$7&lt;&gt;""),"依行事曆出勤","")</f>
        <v/>
      </c>
      <c r="E15" s="25" t="str">
        <f t="shared" ref="E15:H15" si="2">IF(AND($D$7&lt;&gt;"",$H$7&lt;&gt;""),"依行事曆出勤","")</f>
        <v/>
      </c>
      <c r="F15" s="25" t="str">
        <f t="shared" si="2"/>
        <v/>
      </c>
      <c r="G15" s="25" t="str">
        <f t="shared" si="2"/>
        <v/>
      </c>
      <c r="H15" s="26" t="str">
        <f t="shared" si="2"/>
        <v/>
      </c>
    </row>
    <row r="16" spans="1:12" ht="52.5" customHeight="1" x14ac:dyDescent="0.25">
      <c r="A16" s="46" t="s">
        <v>26</v>
      </c>
      <c r="B16" s="49" t="s">
        <v>65</v>
      </c>
      <c r="C16" s="50"/>
      <c r="D16" s="50"/>
      <c r="E16" s="50"/>
      <c r="F16" s="50"/>
      <c r="G16" s="50"/>
      <c r="H16" s="51"/>
    </row>
    <row r="17" spans="1:8" ht="72" customHeight="1" x14ac:dyDescent="0.25">
      <c r="A17" s="47"/>
      <c r="B17" s="52" t="s">
        <v>69</v>
      </c>
      <c r="C17" s="53"/>
      <c r="D17" s="53"/>
      <c r="E17" s="53"/>
      <c r="F17" s="53"/>
      <c r="G17" s="53"/>
      <c r="H17" s="54"/>
    </row>
    <row r="18" spans="1:8" ht="36.950000000000003" customHeight="1" x14ac:dyDescent="0.25">
      <c r="A18" s="47"/>
      <c r="B18" s="52" t="s">
        <v>62</v>
      </c>
      <c r="C18" s="72"/>
      <c r="D18" s="72"/>
      <c r="E18" s="72"/>
      <c r="F18" s="72"/>
      <c r="G18" s="72"/>
      <c r="H18" s="54"/>
    </row>
    <row r="19" spans="1:8" ht="72" customHeight="1" thickBot="1" x14ac:dyDescent="0.3">
      <c r="A19" s="48"/>
      <c r="B19" s="55" t="s">
        <v>59</v>
      </c>
      <c r="C19" s="56"/>
      <c r="D19" s="56"/>
      <c r="E19" s="56"/>
      <c r="F19" s="56"/>
      <c r="G19" s="56"/>
      <c r="H19" s="57"/>
    </row>
    <row r="20" spans="1:8" ht="20.25" thickBot="1" x14ac:dyDescent="0.3">
      <c r="A20" s="58" t="s">
        <v>23</v>
      </c>
      <c r="B20" s="59"/>
      <c r="C20" s="60" t="s">
        <v>10</v>
      </c>
      <c r="D20" s="61"/>
      <c r="E20" s="60" t="s">
        <v>11</v>
      </c>
      <c r="F20" s="61"/>
      <c r="G20" s="60" t="s">
        <v>12</v>
      </c>
      <c r="H20" s="62"/>
    </row>
    <row r="21" spans="1:8" ht="69.75" customHeight="1" thickBot="1" x14ac:dyDescent="0.3">
      <c r="A21" s="41" t="s">
        <v>28</v>
      </c>
      <c r="B21" s="42"/>
      <c r="C21" s="41"/>
      <c r="D21" s="42"/>
      <c r="E21" s="43"/>
      <c r="F21" s="44"/>
      <c r="G21" s="43"/>
      <c r="H21" s="45"/>
    </row>
    <row r="22" spans="1:8" ht="17.25" thickTop="1" x14ac:dyDescent="0.25"/>
  </sheetData>
  <sheetProtection algorithmName="SHA-512" hashValue="sEzZtH5nl8SIfOasEmLUVFdy3/oO0iiPBkvzz/b4dW5gw1nQveopCPtPh1Jtkb6xDoOJEV8d7MILMtMrIoh4eQ==" saltValue="rjSQzIychxlffCR1GVxFPw==" spinCount="100000" sheet="1" objects="1" scenarios="1"/>
  <mergeCells count="26">
    <mergeCell ref="A5:A6"/>
    <mergeCell ref="A7:A9"/>
    <mergeCell ref="B5:H6"/>
    <mergeCell ref="B18:H18"/>
    <mergeCell ref="B7:C7"/>
    <mergeCell ref="A10:A12"/>
    <mergeCell ref="A13:A15"/>
    <mergeCell ref="B8:B9"/>
    <mergeCell ref="A21:B21"/>
    <mergeCell ref="C21:D21"/>
    <mergeCell ref="E21:F21"/>
    <mergeCell ref="G21:H21"/>
    <mergeCell ref="A16:A19"/>
    <mergeCell ref="B16:H16"/>
    <mergeCell ref="B17:H17"/>
    <mergeCell ref="B19:H19"/>
    <mergeCell ref="A20:B20"/>
    <mergeCell ref="C20:D20"/>
    <mergeCell ref="E20:F20"/>
    <mergeCell ref="G20:H20"/>
    <mergeCell ref="A1:H1"/>
    <mergeCell ref="A2:H2"/>
    <mergeCell ref="B3:D3"/>
    <mergeCell ref="F3:H3"/>
    <mergeCell ref="B4:D4"/>
    <mergeCell ref="F4:H4"/>
  </mergeCells>
  <phoneticPr fontId="1" type="noConversion"/>
  <conditionalFormatting sqref="B12:H12">
    <cfRule type="cellIs" dxfId="8" priority="3" operator="equal">
      <formula>"休息日"</formula>
    </cfRule>
    <cfRule type="cellIs" dxfId="7" priority="6" operator="equal">
      <formula>"休息日(加班)"</formula>
    </cfRule>
    <cfRule type="cellIs" dxfId="6" priority="10" operator="equal">
      <formula>"例假"</formula>
    </cfRule>
  </conditionalFormatting>
  <conditionalFormatting sqref="B12:H12">
    <cfRule type="cellIs" dxfId="5" priority="8" operator="equal">
      <formula>"休息日(不可加班)"</formula>
    </cfRule>
  </conditionalFormatting>
  <conditionalFormatting sqref="F12">
    <cfRule type="cellIs" dxfId="4" priority="7" operator="equal">
      <formula>"例假"</formula>
    </cfRule>
  </conditionalFormatting>
  <conditionalFormatting sqref="B15:H15">
    <cfRule type="cellIs" dxfId="3" priority="5" operator="equal">
      <formula>"例假"</formula>
    </cfRule>
    <cfRule type="cellIs" dxfId="2" priority="2" operator="equal">
      <formula>"休息日"</formula>
    </cfRule>
  </conditionalFormatting>
  <conditionalFormatting sqref="B15:H15">
    <cfRule type="cellIs" dxfId="1" priority="4" operator="equal">
      <formula>"休息日(不可加班)"</formula>
    </cfRule>
  </conditionalFormatting>
  <conditionalFormatting sqref="C8:H9">
    <cfRule type="notContainsBlanks" dxfId="0" priority="12">
      <formula>LEN(TRIM(C8))&gt;0</formula>
    </cfRule>
  </conditionalFormatting>
  <dataValidations count="5">
    <dataValidation allowBlank="1" showInputMessage="1" showErrorMessage="1" errorTitle="錯誤" error="不可變動" sqref="B15:H15" xr:uid="{00000000-0002-0000-0100-000000000000}"/>
    <dataValidation type="date" allowBlank="1" showInputMessage="1" showErrorMessage="1" errorTitle="日期錯誤" error="不可申請已過之日期，請重新輸入。" sqref="D7" xr:uid="{00000000-0002-0000-0100-000001000000}">
      <formula1>TODAY()</formula1>
      <formula2>2958465</formula2>
    </dataValidation>
    <dataValidation type="list" allowBlank="1" showInputMessage="1" showErrorMessage="1" sqref="L12" xr:uid="{00000000-0002-0000-0100-000002000000}">
      <formula1>"調移日期"</formula1>
    </dataValidation>
    <dataValidation type="list" allowBlank="1" showInputMessage="1" showErrorMessage="1" sqref="G7" xr:uid="{00000000-0002-0000-0100-000003000000}">
      <formula1>調移日期</formula1>
    </dataValidation>
    <dataValidation type="custom" allowBlank="1" showInputMessage="1" showErrorMessage="1" errorTitle="錯誤" sqref="E7" xr:uid="{00000000-0002-0000-0100-000004000000}">
      <formula1>OR(E7="週日",E7="週六")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例假日出勤_模組</vt:lpstr>
      <vt:lpstr>申請表 (自動帶入)</vt:lpstr>
      <vt:lpstr>'申請表 (自動帶入)'!OLE_LINK10</vt:lpstr>
      <vt:lpstr>'申請表 (自動帶入)'!OLE_LINK25</vt:lpstr>
      <vt:lpstr>'申請表 (自動帶入)'!OLE_LINK27</vt:lpstr>
      <vt:lpstr>調移日期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superuser</cp:lastModifiedBy>
  <cp:lastPrinted>2023-11-28T06:22:24Z</cp:lastPrinted>
  <dcterms:created xsi:type="dcterms:W3CDTF">2023-07-04T03:47:19Z</dcterms:created>
  <dcterms:modified xsi:type="dcterms:W3CDTF">2024-01-22T03:30:35Z</dcterms:modified>
</cp:coreProperties>
</file>